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_SDAutomation\0_Customers\2000 Schako Suisse SA\03 EasyBus\"/>
    </mc:Choice>
  </mc:AlternateContent>
  <workbookProtection workbookAlgorithmName="SHA-512" workbookHashValue="nPWNu6dFoRMd3eheYbeaMnU0KMC2bdVUSecnHX6LYADdn5dJgn0kiybCowZTjyyv71BjlCHoLCdXrWJVZ5/nOA==" workbookSaltValue="GTjTarKW6m4ZSz8iZqnY1A==" workbookSpinCount="100000" lockStructure="1"/>
  <bookViews>
    <workbookView xWindow="0" yWindow="0" windowWidth="19200" windowHeight="8235"/>
  </bookViews>
  <sheets>
    <sheet name="EasyCalc" sheetId="1" r:id="rId1"/>
    <sheet name="Feuil2" sheetId="2" state="hidden" r:id="rId2"/>
  </sheets>
  <calcPr calcId="152511"/>
</workbook>
</file>

<file path=xl/calcChain.xml><?xml version="1.0" encoding="utf-8"?>
<calcChain xmlns="http://schemas.openxmlformats.org/spreadsheetml/2006/main">
  <c r="B9" i="1" l="1"/>
  <c r="D16" i="2" l="1"/>
  <c r="I3" i="2" l="1"/>
  <c r="H3" i="2"/>
  <c r="G3" i="2"/>
  <c r="D18" i="2" l="1"/>
  <c r="I5" i="2"/>
  <c r="I6" i="2"/>
  <c r="I7" i="2"/>
  <c r="I8" i="2"/>
  <c r="I9" i="2"/>
  <c r="I10" i="2"/>
  <c r="G5" i="2"/>
  <c r="G6" i="2"/>
  <c r="G7" i="2"/>
  <c r="G8" i="2"/>
  <c r="G9" i="2"/>
  <c r="G10" i="2"/>
  <c r="G4" i="2"/>
  <c r="I4" i="2"/>
  <c r="H4" i="2"/>
  <c r="B12" i="2"/>
  <c r="B13" i="2" s="1"/>
  <c r="C13" i="2" s="1"/>
  <c r="H5" i="2"/>
  <c r="H6" i="2"/>
  <c r="H7" i="2"/>
  <c r="H8" i="2"/>
  <c r="H9" i="2"/>
  <c r="H10" i="2"/>
  <c r="I11" i="2" l="1"/>
  <c r="I12" i="2" s="1"/>
  <c r="G11" i="2"/>
  <c r="G12" i="2" s="1"/>
  <c r="H11" i="2"/>
  <c r="B20" i="2" s="1"/>
  <c r="C20" i="2" s="1"/>
  <c r="E20" i="2" s="1"/>
  <c r="C7" i="1" s="1"/>
  <c r="H12" i="2" l="1"/>
  <c r="B21" i="2"/>
  <c r="C21" i="2" s="1"/>
  <c r="C23" i="2"/>
  <c r="A10" i="1" s="1"/>
  <c r="B19" i="2"/>
  <c r="B15" i="2"/>
  <c r="C15" i="2" s="1"/>
  <c r="C2" i="1" s="1"/>
  <c r="B18" i="2"/>
  <c r="C18" i="2" s="1"/>
  <c r="E18" i="2" s="1"/>
  <c r="C5" i="1" s="1"/>
  <c r="B17" i="2"/>
  <c r="C17" i="2" s="1"/>
  <c r="C4" i="1" s="1"/>
  <c r="B16" i="2"/>
  <c r="C16" i="2" l="1"/>
  <c r="E16" i="2" s="1"/>
  <c r="C3" i="1" s="1"/>
  <c r="C19" i="2"/>
  <c r="E19" i="2" s="1"/>
  <c r="C6" i="1" s="1"/>
</calcChain>
</file>

<file path=xl/sharedStrings.xml><?xml version="1.0" encoding="utf-8"?>
<sst xmlns="http://schemas.openxmlformats.org/spreadsheetml/2006/main" count="46" uniqueCount="35">
  <si>
    <t>EASY V</t>
  </si>
  <si>
    <t>EASY B</t>
  </si>
  <si>
    <t>EASY R</t>
  </si>
  <si>
    <t>EASY MP</t>
  </si>
  <si>
    <t>EASY IO</t>
  </si>
  <si>
    <t>EASY CO</t>
  </si>
  <si>
    <t>CLIMATIX</t>
  </si>
  <si>
    <t>EASY ECO</t>
  </si>
  <si>
    <t>MAX EASY B</t>
  </si>
  <si>
    <t>NB MODULE UTILISE</t>
  </si>
  <si>
    <t>NB MODULE DISPONIBLE</t>
  </si>
  <si>
    <t>QUANTITE DESIREE</t>
  </si>
  <si>
    <t>EASY B (0…128)</t>
  </si>
  <si>
    <t>EASY R (0…128)</t>
  </si>
  <si>
    <t>EASY MP (0…32)</t>
  </si>
  <si>
    <t>EASY ECO (0…0)</t>
  </si>
  <si>
    <t>MODULES POSSIBLES</t>
  </si>
  <si>
    <t>MAX EASY V</t>
  </si>
  <si>
    <t>MAX EASY R</t>
  </si>
  <si>
    <t>MAX EASY MP</t>
  </si>
  <si>
    <t>MAX EASY IO</t>
  </si>
  <si>
    <t>MAX EASY CO</t>
  </si>
  <si>
    <t>MAX EASY ECO</t>
  </si>
  <si>
    <t>DEPASSEMENT CAPACITE</t>
  </si>
  <si>
    <t xml:space="preserve">ADRESSE EASYBUS </t>
  </si>
  <si>
    <t>1…128</t>
  </si>
  <si>
    <t>1…32</t>
  </si>
  <si>
    <t>33…128</t>
  </si>
  <si>
    <t>---</t>
  </si>
  <si>
    <t>AVEC EASY CO</t>
  </si>
  <si>
    <t>SANS EASY CO</t>
  </si>
  <si>
    <t>EASY V (0…64)</t>
  </si>
  <si>
    <t>EASY IO (0…64)</t>
  </si>
  <si>
    <t>EASY CO (0…64)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</si>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</sst>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0" borderId="0" xfId="0" applyNumberFormat="1"/>
    <xf numFmtId="10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1" xfId="0" applyBorder="1"/>
    <xf numFmtId="0" fontId="0" fillId="0" borderId="25" xfId="0" applyBorder="1"/>
    <xf numFmtId="0" fontId="0" fillId="0" borderId="12" xfId="0" applyBorder="1"/>
    <xf numFmtId="0" fontId="0" fillId="0" borderId="15" xfId="0" applyBorder="1"/>
    <xf numFmtId="0" fontId="0" fillId="0" borderId="26" xfId="0" applyBorder="1"/>
    <xf numFmtId="0" fontId="0" fillId="0" borderId="16" xfId="0" applyBorder="1"/>
    <xf numFmtId="0" fontId="0" fillId="0" borderId="27" xfId="0" quotePrefix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6" xfId="0" quotePrefix="1" applyBorder="1" applyAlignment="1">
      <alignment horizontal="center"/>
    </xf>
    <xf numFmtId="0" fontId="0" fillId="0" borderId="30" xfId="0" applyBorder="1" applyAlignment="1">
      <alignment horizontal="center"/>
    </xf>
    <xf numFmtId="1" fontId="2" fillId="0" borderId="3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zoomScale="130" zoomScaleNormal="130" workbookViewId="0">
      <selection activeCell="D5" sqref="D5"/>
    </sheetView>
  </sheetViews>
  <sheetFormatPr baseColWidth="10" defaultRowHeight="15" x14ac:dyDescent="0.25"/>
  <cols>
    <col min="1" max="1" width="25.28515625" customWidth="1"/>
    <col min="2" max="2" width="23.7109375" customWidth="1"/>
    <col min="3" max="3" width="19.28515625" bestFit="1" customWidth="1"/>
    <col min="4" max="4" width="17.42578125" bestFit="1" customWidth="1"/>
  </cols>
  <sheetData>
    <row r="1" spans="1:4" ht="15.75" thickBot="1" x14ac:dyDescent="0.3">
      <c r="A1" s="6"/>
      <c r="B1" s="9" t="s">
        <v>11</v>
      </c>
      <c r="C1" s="12" t="s">
        <v>16</v>
      </c>
      <c r="D1" s="15" t="s">
        <v>24</v>
      </c>
    </row>
    <row r="2" spans="1:4" x14ac:dyDescent="0.25">
      <c r="A2" s="3" t="s">
        <v>12</v>
      </c>
      <c r="B2" s="10">
        <v>100</v>
      </c>
      <c r="C2" s="13">
        <f>Feuil2!C15</f>
        <v>1</v>
      </c>
      <c r="D2" s="7" t="s">
        <v>25</v>
      </c>
    </row>
    <row r="3" spans="1:4" x14ac:dyDescent="0.25">
      <c r="A3" s="4" t="s">
        <v>31</v>
      </c>
      <c r="B3" s="11">
        <v>3</v>
      </c>
      <c r="C3" s="14">
        <f>Feuil2!E16</f>
        <v>1</v>
      </c>
      <c r="D3" s="8" t="s">
        <v>25</v>
      </c>
    </row>
    <row r="4" spans="1:4" x14ac:dyDescent="0.25">
      <c r="A4" s="4" t="s">
        <v>13</v>
      </c>
      <c r="B4" s="11">
        <v>0</v>
      </c>
      <c r="C4" s="14">
        <f>Feuil2!C17</f>
        <v>1</v>
      </c>
      <c r="D4" s="8" t="s">
        <v>25</v>
      </c>
    </row>
    <row r="5" spans="1:4" x14ac:dyDescent="0.25">
      <c r="A5" s="4" t="s">
        <v>14</v>
      </c>
      <c r="B5" s="11">
        <v>10</v>
      </c>
      <c r="C5" s="14">
        <f>Feuil2!E18</f>
        <v>1</v>
      </c>
      <c r="D5" s="8" t="s">
        <v>26</v>
      </c>
    </row>
    <row r="6" spans="1:4" x14ac:dyDescent="0.25">
      <c r="A6" s="4" t="s">
        <v>32</v>
      </c>
      <c r="B6" s="11">
        <v>14</v>
      </c>
      <c r="C6" s="14">
        <f>Feuil2!E19</f>
        <v>1</v>
      </c>
      <c r="D6" s="8" t="s">
        <v>27</v>
      </c>
    </row>
    <row r="7" spans="1:4" x14ac:dyDescent="0.25">
      <c r="A7" s="4" t="s">
        <v>33</v>
      </c>
      <c r="B7" s="11">
        <v>0</v>
      </c>
      <c r="C7" s="14">
        <f>Feuil2!E20</f>
        <v>1</v>
      </c>
      <c r="D7" s="8" t="s">
        <v>27</v>
      </c>
    </row>
    <row r="8" spans="1:4" ht="15.75" thickBot="1" x14ac:dyDescent="0.3">
      <c r="A8" s="4" t="s">
        <v>15</v>
      </c>
      <c r="B8" s="27">
        <v>0</v>
      </c>
      <c r="C8" s="28">
        <v>0</v>
      </c>
      <c r="D8" s="26" t="s">
        <v>28</v>
      </c>
    </row>
    <row r="9" spans="1:4" ht="15.75" thickBot="1" x14ac:dyDescent="0.3">
      <c r="A9" s="17" t="s">
        <v>34</v>
      </c>
      <c r="B9" s="31">
        <f>SUM(B2:B8)</f>
        <v>127</v>
      </c>
      <c r="C9" s="30"/>
      <c r="D9" s="29"/>
    </row>
    <row r="10" spans="1:4" ht="15" customHeight="1" x14ac:dyDescent="0.25">
      <c r="A10" s="32" t="str">
        <f>IF(Feuil2!C23,"DEPASSEMENT CAPACITE", "CONFIGURATION OK")</f>
        <v>CONFIGURATION OK</v>
      </c>
      <c r="B10" s="33"/>
      <c r="C10" s="33"/>
      <c r="D10" s="34"/>
    </row>
    <row r="11" spans="1:4" ht="15.75" customHeight="1" thickBot="1" x14ac:dyDescent="0.3">
      <c r="A11" s="35"/>
      <c r="B11" s="36"/>
      <c r="C11" s="36"/>
      <c r="D11" s="37"/>
    </row>
  </sheetData>
  <sheetProtection algorithmName="SHA-512" hashValue="uaRpHr31wVuGRjDbpus3MfiDtNzdMv5XzNRiT1oPKEWuu8GF8osOJt0jYMfQwmcAFzaxpa/vF2xjxFca4THOTg==" saltValue="Kp2xb9g+ahdRFLWMMsjdTA==" spinCount="100000" sheet="1" objects="1" scenarios="1"/>
  <mergeCells count="1">
    <mergeCell ref="A10:D11"/>
  </mergeCells>
  <conditionalFormatting sqref="A10">
    <cfRule type="containsText" dxfId="1" priority="1" operator="containsText" text="DEPASSEMENT CAPACITE">
      <formula>NOT(ISERROR(SEARCH("DEPASSEMENT CAPACITE",A10)))</formula>
    </cfRule>
    <cfRule type="containsText" dxfId="0" priority="2" operator="containsText" text="CONFIGURATION OK">
      <formula>NOT(ISERROR(SEARCH("CONFIGURATION OK",A10)))</formula>
    </cfRule>
  </conditionalFormatting>
  <dataValidations count="4">
    <dataValidation type="whole" allowBlank="1" showInputMessage="1" showErrorMessage="1" sqref="B2 B4">
      <formula1>0</formula1>
      <formula2>128</formula2>
    </dataValidation>
    <dataValidation type="whole" allowBlank="1" showInputMessage="1" showErrorMessage="1" sqref="B3 B6:B7">
      <formula1>0</formula1>
      <formula2>64</formula2>
    </dataValidation>
    <dataValidation type="whole" allowBlank="1" showInputMessage="1" showErrorMessage="1" sqref="B5">
      <formula1>0</formula1>
      <formula2>32</formula2>
    </dataValidation>
    <dataValidation type="whole" allowBlank="1" showInputMessage="1" showErrorMessage="1" sqref="B8:B9">
      <formula1>0</formula1>
      <formula2>96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D19" sqref="D19"/>
    </sheetView>
  </sheetViews>
  <sheetFormatPr baseColWidth="10" defaultRowHeight="15" x14ac:dyDescent="0.25"/>
  <cols>
    <col min="1" max="1" width="22.7109375" bestFit="1" customWidth="1"/>
  </cols>
  <sheetData>
    <row r="1" spans="1:9" x14ac:dyDescent="0.25">
      <c r="G1">
        <v>529</v>
      </c>
      <c r="H1">
        <v>11472</v>
      </c>
      <c r="I1">
        <v>69047</v>
      </c>
    </row>
    <row r="2" spans="1:9" x14ac:dyDescent="0.25">
      <c r="A2" t="s">
        <v>6</v>
      </c>
      <c r="B2">
        <v>2000</v>
      </c>
      <c r="C2">
        <v>64512</v>
      </c>
      <c r="D2">
        <v>393216</v>
      </c>
    </row>
    <row r="3" spans="1:9" x14ac:dyDescent="0.25">
      <c r="A3" t="s">
        <v>6</v>
      </c>
      <c r="B3">
        <v>534</v>
      </c>
      <c r="C3">
        <v>11628</v>
      </c>
      <c r="D3">
        <v>69047</v>
      </c>
      <c r="G3">
        <f>B3</f>
        <v>534</v>
      </c>
      <c r="H3">
        <f>C3</f>
        <v>11628</v>
      </c>
      <c r="I3">
        <f>D3</f>
        <v>69047</v>
      </c>
    </row>
    <row r="4" spans="1:9" x14ac:dyDescent="0.25">
      <c r="A4" t="s">
        <v>1</v>
      </c>
      <c r="B4">
        <v>3</v>
      </c>
      <c r="C4">
        <v>140</v>
      </c>
      <c r="D4">
        <v>160</v>
      </c>
      <c r="G4">
        <f>EasyCalc!$B2*Feuil2!B4</f>
        <v>300</v>
      </c>
      <c r="H4">
        <f>EasyCalc!$B2*Feuil2!C4</f>
        <v>14000</v>
      </c>
      <c r="I4">
        <f>EasyCalc!$B2*Feuil2!D4</f>
        <v>16000</v>
      </c>
    </row>
    <row r="5" spans="1:9" x14ac:dyDescent="0.25">
      <c r="A5" t="s">
        <v>0</v>
      </c>
      <c r="B5">
        <v>8</v>
      </c>
      <c r="C5">
        <v>668</v>
      </c>
      <c r="D5">
        <v>320</v>
      </c>
      <c r="G5">
        <f>EasyCalc!$B3*Feuil2!B5</f>
        <v>24</v>
      </c>
      <c r="H5">
        <f>EasyCalc!B3*Feuil2!C5</f>
        <v>2004</v>
      </c>
      <c r="I5">
        <f>EasyCalc!$B3*Feuil2!D5</f>
        <v>960</v>
      </c>
    </row>
    <row r="6" spans="1:9" x14ac:dyDescent="0.25">
      <c r="A6" t="s">
        <v>2</v>
      </c>
      <c r="B6">
        <v>5</v>
      </c>
      <c r="C6">
        <v>280</v>
      </c>
      <c r="D6">
        <v>224</v>
      </c>
      <c r="G6">
        <f>EasyCalc!$B4*Feuil2!B6</f>
        <v>0</v>
      </c>
      <c r="H6">
        <f>EasyCalc!B4*Feuil2!C6</f>
        <v>0</v>
      </c>
      <c r="I6">
        <f>EasyCalc!$B4*Feuil2!D6</f>
        <v>0</v>
      </c>
    </row>
    <row r="7" spans="1:9" x14ac:dyDescent="0.25">
      <c r="A7" t="s">
        <v>3</v>
      </c>
      <c r="B7">
        <v>17</v>
      </c>
      <c r="C7">
        <v>1576</v>
      </c>
      <c r="D7">
        <v>608</v>
      </c>
      <c r="G7">
        <f>EasyCalc!$B5*Feuil2!B7</f>
        <v>170</v>
      </c>
      <c r="H7">
        <f>EasyCalc!B5*Feuil2!C7</f>
        <v>15760</v>
      </c>
      <c r="I7">
        <f>EasyCalc!$B5*Feuil2!D7</f>
        <v>6080</v>
      </c>
    </row>
    <row r="8" spans="1:9" x14ac:dyDescent="0.25">
      <c r="A8" t="s">
        <v>4</v>
      </c>
      <c r="B8">
        <v>10</v>
      </c>
      <c r="C8">
        <v>580</v>
      </c>
      <c r="D8">
        <v>384</v>
      </c>
      <c r="G8">
        <f>EasyCalc!$B6*Feuil2!B8</f>
        <v>140</v>
      </c>
      <c r="H8">
        <f>EasyCalc!B6*Feuil2!C8</f>
        <v>8120</v>
      </c>
      <c r="I8">
        <f>EasyCalc!$B6*Feuil2!D8</f>
        <v>5376</v>
      </c>
    </row>
    <row r="9" spans="1:9" x14ac:dyDescent="0.25">
      <c r="A9" t="s">
        <v>5</v>
      </c>
      <c r="B9">
        <v>9</v>
      </c>
      <c r="C9">
        <v>800</v>
      </c>
      <c r="D9">
        <v>544</v>
      </c>
      <c r="G9">
        <f>EasyCalc!$B7*Feuil2!B9</f>
        <v>0</v>
      </c>
      <c r="H9">
        <f>EasyCalc!B7*Feuil2!C9</f>
        <v>0</v>
      </c>
      <c r="I9">
        <f>EasyCalc!$B7*Feuil2!D9</f>
        <v>0</v>
      </c>
    </row>
    <row r="10" spans="1:9" x14ac:dyDescent="0.25">
      <c r="A10" t="s">
        <v>7</v>
      </c>
      <c r="B10">
        <v>10</v>
      </c>
      <c r="C10">
        <v>516</v>
      </c>
      <c r="D10">
        <v>384</v>
      </c>
      <c r="G10">
        <f>EasyCalc!$B8*Feuil2!B10</f>
        <v>0</v>
      </c>
      <c r="H10">
        <f>EasyCalc!B8*Feuil2!C10</f>
        <v>0</v>
      </c>
      <c r="I10">
        <f>EasyCalc!$B8*Feuil2!D10</f>
        <v>0</v>
      </c>
    </row>
    <row r="11" spans="1:9" x14ac:dyDescent="0.25">
      <c r="G11">
        <f>SUM(G3:G10)</f>
        <v>1168</v>
      </c>
      <c r="H11">
        <f>SUM(H3:H10)</f>
        <v>51512</v>
      </c>
      <c r="I11">
        <f>SUM(I3:I10)</f>
        <v>97463</v>
      </c>
    </row>
    <row r="12" spans="1:9" x14ac:dyDescent="0.25">
      <c r="A12" t="s">
        <v>9</v>
      </c>
      <c r="B12">
        <f>SUM(EasyCalc!B2:B8)</f>
        <v>127</v>
      </c>
      <c r="G12" s="2">
        <f>G11/B2</f>
        <v>0.58399999999999996</v>
      </c>
      <c r="H12" s="2">
        <f t="shared" ref="H12:I12" si="0">H11/C2</f>
        <v>0.79848710317460314</v>
      </c>
      <c r="I12" s="2">
        <f t="shared" si="0"/>
        <v>0.24786122639973959</v>
      </c>
    </row>
    <row r="13" spans="1:9" x14ac:dyDescent="0.25">
      <c r="A13" t="s">
        <v>10</v>
      </c>
      <c r="B13">
        <f>128-B12</f>
        <v>1</v>
      </c>
      <c r="C13">
        <f>IF(B13&lt;0,0,IF(B13&gt;128,128,B13))</f>
        <v>1</v>
      </c>
    </row>
    <row r="15" spans="1:9" x14ac:dyDescent="0.25">
      <c r="A15" t="s">
        <v>8</v>
      </c>
      <c r="B15">
        <f t="shared" ref="B15:B21" si="1">ROUNDDOWN(($C$2-$H$11)/$C4, 0)</f>
        <v>92</v>
      </c>
      <c r="C15">
        <f>IF(B15&lt;0,0,IF(B15&gt;$C$13,$C$13,B15))</f>
        <v>1</v>
      </c>
    </row>
    <row r="16" spans="1:9" x14ac:dyDescent="0.25">
      <c r="A16" t="s">
        <v>17</v>
      </c>
      <c r="B16">
        <f t="shared" si="1"/>
        <v>19</v>
      </c>
      <c r="C16">
        <f t="shared" ref="C16:C21" si="2">IF(B16&lt;0,0,IF(B16&gt;$C$13,$C$13,B16))</f>
        <v>1</v>
      </c>
      <c r="D16" s="1">
        <f>EasyCalc!B3</f>
        <v>3</v>
      </c>
      <c r="E16">
        <f>IF(C16+D16 &gt; 63, 64-D16, C16)</f>
        <v>1</v>
      </c>
    </row>
    <row r="17" spans="1:8" x14ac:dyDescent="0.25">
      <c r="A17" t="s">
        <v>18</v>
      </c>
      <c r="B17">
        <f t="shared" si="1"/>
        <v>46</v>
      </c>
      <c r="C17">
        <f t="shared" si="2"/>
        <v>1</v>
      </c>
    </row>
    <row r="18" spans="1:8" x14ac:dyDescent="0.25">
      <c r="A18" t="s">
        <v>19</v>
      </c>
      <c r="B18">
        <f t="shared" si="1"/>
        <v>8</v>
      </c>
      <c r="C18">
        <f t="shared" si="2"/>
        <v>1</v>
      </c>
      <c r="D18" s="1">
        <f>EasyCalc!B5</f>
        <v>10</v>
      </c>
      <c r="E18">
        <f>IF(C18+D18 &gt; 31, 32-D18, C18)</f>
        <v>1</v>
      </c>
    </row>
    <row r="19" spans="1:8" x14ac:dyDescent="0.25">
      <c r="A19" t="s">
        <v>20</v>
      </c>
      <c r="B19">
        <f t="shared" si="1"/>
        <v>22</v>
      </c>
      <c r="C19">
        <f t="shared" si="2"/>
        <v>1</v>
      </c>
      <c r="E19">
        <f>IF(C19+D19 &gt; 63, 64-D19, C19)</f>
        <v>1</v>
      </c>
    </row>
    <row r="20" spans="1:8" x14ac:dyDescent="0.25">
      <c r="A20" t="s">
        <v>21</v>
      </c>
      <c r="B20">
        <f t="shared" si="1"/>
        <v>16</v>
      </c>
      <c r="C20">
        <f t="shared" si="2"/>
        <v>1</v>
      </c>
      <c r="E20">
        <f>IF(C20+D20 &gt; 63, 64-D20, C20)</f>
        <v>1</v>
      </c>
    </row>
    <row r="21" spans="1:8" x14ac:dyDescent="0.25">
      <c r="A21" t="s">
        <v>22</v>
      </c>
      <c r="B21">
        <f t="shared" si="1"/>
        <v>25</v>
      </c>
      <c r="C21">
        <f t="shared" si="2"/>
        <v>1</v>
      </c>
    </row>
    <row r="23" spans="1:8" x14ac:dyDescent="0.25">
      <c r="A23" t="s">
        <v>23</v>
      </c>
      <c r="C23" t="b">
        <f>OR(B12 &gt; 128, G11 &gt; B2, H11 &gt; C2, I11 &gt; D2)</f>
        <v>0</v>
      </c>
    </row>
    <row r="25" spans="1:8" ht="15.75" thickBot="1" x14ac:dyDescent="0.3"/>
    <row r="26" spans="1:8" ht="15.75" thickBot="1" x14ac:dyDescent="0.3">
      <c r="A26" s="17"/>
      <c r="B26" s="18" t="s">
        <v>1</v>
      </c>
      <c r="C26" s="18" t="s">
        <v>0</v>
      </c>
      <c r="D26" s="18" t="s">
        <v>2</v>
      </c>
      <c r="E26" s="18" t="s">
        <v>3</v>
      </c>
      <c r="F26" s="18" t="s">
        <v>4</v>
      </c>
      <c r="G26" s="18" t="s">
        <v>5</v>
      </c>
      <c r="H26" s="19" t="s">
        <v>7</v>
      </c>
    </row>
    <row r="27" spans="1:8" x14ac:dyDescent="0.25">
      <c r="A27" s="3" t="s">
        <v>30</v>
      </c>
      <c r="B27" s="20">
        <v>128</v>
      </c>
      <c r="C27" s="21">
        <v>79</v>
      </c>
      <c r="D27" s="21">
        <v>128</v>
      </c>
      <c r="E27" s="21">
        <v>32</v>
      </c>
      <c r="F27" s="21">
        <v>91</v>
      </c>
      <c r="G27" s="21">
        <v>66</v>
      </c>
      <c r="H27" s="22">
        <v>0</v>
      </c>
    </row>
    <row r="28" spans="1:8" ht="15.75" thickBot="1" x14ac:dyDescent="0.3">
      <c r="A28" s="5" t="s">
        <v>29</v>
      </c>
      <c r="B28" s="23">
        <v>128</v>
      </c>
      <c r="C28" s="24">
        <v>76</v>
      </c>
      <c r="D28" s="24">
        <v>128</v>
      </c>
      <c r="E28" s="24">
        <v>32</v>
      </c>
      <c r="F28" s="24">
        <v>88</v>
      </c>
      <c r="G28" s="24">
        <v>63</v>
      </c>
      <c r="H28" s="25">
        <v>99</v>
      </c>
    </row>
    <row r="30" spans="1:8" x14ac:dyDescent="0.25">
      <c r="A30" s="16"/>
    </row>
    <row r="31" spans="1:8" x14ac:dyDescent="0.25">
      <c r="A31" s="16"/>
    </row>
    <row r="32" spans="1:8" x14ac:dyDescent="0.25">
      <c r="A32" s="16"/>
    </row>
    <row r="33" spans="1:1" x14ac:dyDescent="0.25">
      <c r="A33" s="16"/>
    </row>
    <row r="34" spans="1:1" x14ac:dyDescent="0.25">
      <c r="A34" s="16"/>
    </row>
    <row r="35" spans="1:1" x14ac:dyDescent="0.25">
      <c r="A35" s="16"/>
    </row>
    <row r="36" spans="1:1" x14ac:dyDescent="0.25">
      <c r="A36" s="16"/>
    </row>
    <row r="37" spans="1:1" x14ac:dyDescent="0.25">
      <c r="A37" s="16"/>
    </row>
    <row r="38" spans="1:1" x14ac:dyDescent="0.25">
      <c r="A38" s="16"/>
    </row>
    <row r="39" spans="1:1" x14ac:dyDescent="0.25">
      <c r="A39" s="16"/>
    </row>
    <row r="40" spans="1:1" x14ac:dyDescent="0.25">
      <c r="A40" s="16"/>
    </row>
    <row r="41" spans="1:1" x14ac:dyDescent="0.25">
      <c r="A41" s="16"/>
    </row>
  </sheetData>
  <sheetProtection sheet="1" objects="1" scenarios="1"/>
  <dataValidations count="1">
    <dataValidation type="whole" allowBlank="1" showInputMessage="1" showErrorMessage="1" sqref="A40">
      <formula1>0</formula1>
      <formula2>66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EasyCalc</vt:lpstr>
      <vt:lpstr>Feuil2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jerome</dc:creator>
  <cp:lastModifiedBy>Patrick</cp:lastModifiedBy>
  <dcterms:created xsi:type="dcterms:W3CDTF">2013-02-27T09:40:43Z</dcterms:created>
  <dcterms:modified xsi:type="dcterms:W3CDTF">2013-05-24T14:32:22Z</dcterms:modified>
</cp:coreProperties>
</file>